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Ainavas" sheetId="1" r:id="rId1"/>
    <sheet name="Dīķi" sheetId="2" r:id="rId2"/>
    <sheet name="centrs " sheetId="3" r:id="rId3"/>
  </sheets>
  <definedNames/>
  <calcPr fullCalcOnLoad="1"/>
</workbook>
</file>

<file path=xl/sharedStrings.xml><?xml version="1.0" encoding="utf-8"?>
<sst xmlns="http://schemas.openxmlformats.org/spreadsheetml/2006/main" count="216" uniqueCount="63">
  <si>
    <t>Nr.p.k.</t>
  </si>
  <si>
    <t>Ūdenssaimniecības pakalpojumu tarifa projekta aprēķins</t>
  </si>
  <si>
    <t>Posteņi</t>
  </si>
  <si>
    <t>ūdens</t>
  </si>
  <si>
    <t>piegāde</t>
  </si>
  <si>
    <t>notekūdeņu</t>
  </si>
  <si>
    <t xml:space="preserve">attīrīšana </t>
  </si>
  <si>
    <t>Pamatlīdzekļu nolietojums un nemateriālo ieguldījumu vērtības norakstījums</t>
  </si>
  <si>
    <t>1.1.</t>
  </si>
  <si>
    <t>Pamatlīdzekļu nolietojums</t>
  </si>
  <si>
    <t>1.1.1.</t>
  </si>
  <si>
    <t>ēkas, būves</t>
  </si>
  <si>
    <t>1.1.2.</t>
  </si>
  <si>
    <t>iekārtas, mehānismi</t>
  </si>
  <si>
    <t>1.1.3.</t>
  </si>
  <si>
    <t>pārējie</t>
  </si>
  <si>
    <t>Personāla izmaksas</t>
  </si>
  <si>
    <t>2.1.</t>
  </si>
  <si>
    <t>Darba samaksa</t>
  </si>
  <si>
    <t>2.2.</t>
  </si>
  <si>
    <t>Sociālās apdrošināšanas iemaksas</t>
  </si>
  <si>
    <t>Pārējās saimnieciskās darbības izmaksas</t>
  </si>
  <si>
    <t>x</t>
  </si>
  <si>
    <t>Pārējās administrācijas izmaksas, kas nav iekļautas citur</t>
  </si>
  <si>
    <t>Materiālu izmaksas</t>
  </si>
  <si>
    <t>Elektroenerģijas, kurināmā, siltumenerģijas, gāzes izmaksas</t>
  </si>
  <si>
    <t>Apsardzes izmaksas</t>
  </si>
  <si>
    <t>Transportlīdzekļu uzturēšanas izmaksas</t>
  </si>
  <si>
    <t>Juridisko pakalpojumu izmaksas</t>
  </si>
  <si>
    <t>Vides stāvokļa kontroles izmaksas</t>
  </si>
  <si>
    <t>Dienesta komandējumu izmaksas</t>
  </si>
  <si>
    <t>Pārējās izmaksas</t>
  </si>
  <si>
    <t>Nodevu maksājumi</t>
  </si>
  <si>
    <t>Ūdens zudumu izmaksas</t>
  </si>
  <si>
    <t>Izmaksas kopā EUR (1.+2.+3.+4.+5.+6.+7.-8.)</t>
  </si>
  <si>
    <t>Ūdensapgādes pakalpojumu tarifs</t>
  </si>
  <si>
    <r>
      <t>Kopējais centralizētajā ūdensapgādes inženiertīklā padotā ūdens apjoms, m</t>
    </r>
    <r>
      <rPr>
        <vertAlign val="superscript"/>
        <sz val="9.5"/>
        <color indexed="8"/>
        <rFont val="Cambria"/>
        <family val="1"/>
      </rPr>
      <t>3</t>
    </r>
  </si>
  <si>
    <r>
      <t>Lietotājiem piegādātā ūdens apjoms, m</t>
    </r>
    <r>
      <rPr>
        <vertAlign val="superscript"/>
        <sz val="9.5"/>
        <color indexed="8"/>
        <rFont val="Cambria"/>
        <family val="1"/>
      </rPr>
      <t>3</t>
    </r>
  </si>
  <si>
    <r>
      <t>No lietotājiem savākto notekūdeņu apjoms, m</t>
    </r>
    <r>
      <rPr>
        <vertAlign val="superscript"/>
        <sz val="9.5"/>
        <color indexed="8"/>
        <rFont val="Cambria"/>
        <family val="1"/>
      </rPr>
      <t>3</t>
    </r>
  </si>
  <si>
    <r>
      <t>EUR/m</t>
    </r>
    <r>
      <rPr>
        <b/>
        <vertAlign val="superscript"/>
        <sz val="9.5"/>
        <color indexed="8"/>
        <rFont val="Cambria"/>
        <family val="1"/>
      </rPr>
      <t>3</t>
    </r>
  </si>
  <si>
    <t>ūdens piegāde</t>
  </si>
  <si>
    <t>notekūdeņu attr.</t>
  </si>
  <si>
    <t>eur</t>
  </si>
  <si>
    <t>tarifa projekts</t>
  </si>
  <si>
    <t>Kanalizācijas pakalpojumu tarifs</t>
  </si>
  <si>
    <t>ŪDES PIEGĀDE</t>
  </si>
  <si>
    <t>NOTEKŪDEŅU ATTĪR.</t>
  </si>
  <si>
    <t>2022. gada fakts</t>
  </si>
  <si>
    <t>Nodokļu maksājumi (DRN)</t>
  </si>
  <si>
    <t xml:space="preserve">Aprēķinu veica : S.Rizga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</si>
  <si>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</si>
  <si>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</si>
  <si>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</si>
  <si>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</si>
  <si>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</si>
  <si>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</si>
  <si>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</si>
  <si>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</si>
  <si>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</si>
  <si>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</si>
  <si>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Sērenes Centrs</t>
  </si>
  <si>
    <t>Ainavas</t>
  </si>
  <si>
    <t>Dīķi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</si>
</sst>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.5"/>
      <color indexed="8"/>
      <name val="Cambria"/>
      <family val="1"/>
    </font>
    <font>
      <b/>
      <vertAlign val="superscript"/>
      <sz val="9.5"/>
      <color indexed="8"/>
      <name val="Cambria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.5"/>
      <color indexed="8"/>
      <name val="Cambria"/>
      <family val="1"/>
    </font>
    <font>
      <b/>
      <sz val="9.5"/>
      <color indexed="8"/>
      <name val="Cambria"/>
      <family val="1"/>
    </font>
    <font>
      <b/>
      <i/>
      <sz val="9.5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.5"/>
      <color rgb="FF000000"/>
      <name val="Cambria"/>
      <family val="1"/>
    </font>
    <font>
      <b/>
      <sz val="9.5"/>
      <color rgb="FF000000"/>
      <name val="Cambria"/>
      <family val="1"/>
    </font>
    <font>
      <b/>
      <i/>
      <sz val="9.5"/>
      <color rgb="FF000000"/>
      <name val="Cambria"/>
      <family val="1"/>
    </font>
    <font>
      <sz val="8"/>
      <color rgb="FF000000"/>
      <name val="Cambria"/>
      <family val="1"/>
    </font>
    <font>
      <sz val="10"/>
      <color theme="1"/>
      <name val="Cambria"/>
      <family val="1"/>
    </font>
    <font>
      <b/>
      <sz val="12"/>
      <color theme="1"/>
      <name val="Calibri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vertical="center" wrapText="1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34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1" fontId="47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1" fontId="46" fillId="34" borderId="12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horizontal="center" vertical="center"/>
    </xf>
    <xf numFmtId="0" fontId="45" fillId="36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4" fillId="0" borderId="22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46" fillId="0" borderId="23" xfId="0" applyFont="1" applyBorder="1" applyAlignment="1">
      <alignment/>
    </xf>
    <xf numFmtId="0" fontId="0" fillId="0" borderId="15" xfId="0" applyBorder="1" applyAlignment="1">
      <alignment/>
    </xf>
    <xf numFmtId="0" fontId="45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33" borderId="15" xfId="0" applyFont="1" applyFill="1" applyBorder="1" applyAlignment="1">
      <alignment vertical="center" wrapText="1"/>
    </xf>
    <xf numFmtId="0" fontId="47" fillId="35" borderId="12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4" xfId="0" applyFont="1" applyBorder="1" applyAlignment="1">
      <alignment vertical="center" wrapText="1"/>
    </xf>
    <xf numFmtId="1" fontId="45" fillId="0" borderId="24" xfId="0" applyNumberFormat="1" applyFont="1" applyFill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7" fillId="0" borderId="25" xfId="0" applyFont="1" applyBorder="1" applyAlignment="1">
      <alignment vertical="center" wrapText="1"/>
    </xf>
    <xf numFmtId="0" fontId="47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45" fillId="0" borderId="25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vertical="center"/>
    </xf>
    <xf numFmtId="1" fontId="47" fillId="33" borderId="15" xfId="0" applyNumberFormat="1" applyFont="1" applyFill="1" applyBorder="1" applyAlignment="1">
      <alignment horizontal="center" vertical="center"/>
    </xf>
    <xf numFmtId="1" fontId="46" fillId="34" borderId="13" xfId="0" applyNumberFormat="1" applyFont="1" applyFill="1" applyBorder="1" applyAlignment="1">
      <alignment horizontal="center" vertical="center"/>
    </xf>
    <xf numFmtId="1" fontId="46" fillId="34" borderId="1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64" fontId="46" fillId="9" borderId="12" xfId="0" applyNumberFormat="1" applyFont="1" applyFill="1" applyBorder="1" applyAlignment="1">
      <alignment horizontal="center" vertical="center"/>
    </xf>
    <xf numFmtId="164" fontId="46" fillId="9" borderId="26" xfId="0" applyNumberFormat="1" applyFont="1" applyFill="1" applyBorder="1" applyAlignment="1">
      <alignment horizontal="center" vertical="center"/>
    </xf>
    <xf numFmtId="49" fontId="45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0" fontId="45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46" fillId="0" borderId="2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right" vertical="center"/>
    </xf>
    <xf numFmtId="0" fontId="51" fillId="9" borderId="28" xfId="0" applyFont="1" applyFill="1" applyBorder="1" applyAlignment="1">
      <alignment horizontal="center" vertical="center" wrapText="1"/>
    </xf>
    <xf numFmtId="0" fontId="51" fillId="9" borderId="11" xfId="0" applyFont="1" applyFill="1" applyBorder="1" applyAlignment="1">
      <alignment horizontal="center" vertical="center" wrapText="1"/>
    </xf>
    <xf numFmtId="0" fontId="51" fillId="9" borderId="29" xfId="0" applyFont="1" applyFill="1" applyBorder="1" applyAlignment="1">
      <alignment horizontal="center" vertical="center" wrapText="1"/>
    </xf>
    <xf numFmtId="0" fontId="51" fillId="9" borderId="18" xfId="0" applyFont="1" applyFill="1" applyBorder="1" applyAlignment="1">
      <alignment horizontal="center" vertical="center" wrapText="1"/>
    </xf>
    <xf numFmtId="0" fontId="52" fillId="9" borderId="30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 wrapText="1"/>
    </xf>
    <xf numFmtId="0" fontId="52" fillId="9" borderId="29" xfId="0" applyFont="1" applyFill="1" applyBorder="1" applyAlignment="1">
      <alignment horizontal="center" vertical="center" wrapText="1"/>
    </xf>
    <xf numFmtId="0" fontId="52" fillId="9" borderId="27" xfId="0" applyFont="1" applyFill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2" max="2" width="27.8515625" style="0" customWidth="1"/>
    <col min="3" max="3" width="10.7109375" style="0" customWidth="1"/>
    <col min="4" max="4" width="10.28125" style="0" customWidth="1"/>
    <col min="5" max="5" width="13.7109375" style="0" customWidth="1"/>
    <col min="6" max="6" width="11.7109375" style="0" customWidth="1"/>
  </cols>
  <sheetData>
    <row r="1" spans="1:5" ht="15.75" thickBot="1">
      <c r="A1" s="4" t="s">
        <v>1</v>
      </c>
      <c r="E1" s="12" t="s">
        <v>61</v>
      </c>
    </row>
    <row r="2" spans="1:6" ht="15.75" thickBot="1">
      <c r="A2" s="48"/>
      <c r="B2" s="49"/>
      <c r="C2" s="83" t="s">
        <v>45</v>
      </c>
      <c r="D2" s="84"/>
      <c r="E2" s="85" t="s">
        <v>46</v>
      </c>
      <c r="F2" s="84"/>
    </row>
    <row r="3" spans="1:6" ht="30.75" thickBot="1">
      <c r="A3" s="43"/>
      <c r="B3" s="44"/>
      <c r="C3" s="45" t="s">
        <v>47</v>
      </c>
      <c r="D3" s="46" t="s">
        <v>43</v>
      </c>
      <c r="E3" s="47" t="s">
        <v>47</v>
      </c>
      <c r="F3" s="46" t="s">
        <v>43</v>
      </c>
    </row>
    <row r="4" spans="1:6" ht="18" customHeight="1" thickBot="1">
      <c r="A4" s="86" t="s">
        <v>0</v>
      </c>
      <c r="B4" s="86" t="s">
        <v>2</v>
      </c>
      <c r="C4" s="36" t="s">
        <v>3</v>
      </c>
      <c r="D4" s="37" t="s">
        <v>40</v>
      </c>
      <c r="E4" s="38" t="s">
        <v>5</v>
      </c>
      <c r="F4" s="39" t="s">
        <v>41</v>
      </c>
    </row>
    <row r="5" spans="1:6" ht="15.75" thickBot="1">
      <c r="A5" s="87"/>
      <c r="B5" s="87"/>
      <c r="C5" s="40" t="s">
        <v>4</v>
      </c>
      <c r="D5" s="37">
        <v>2023</v>
      </c>
      <c r="E5" s="41" t="s">
        <v>6</v>
      </c>
      <c r="F5" s="42">
        <v>2023</v>
      </c>
    </row>
    <row r="6" spans="1:6" ht="15.75" thickBot="1">
      <c r="A6" s="51"/>
      <c r="B6" s="13"/>
      <c r="C6" s="5" t="s">
        <v>42</v>
      </c>
      <c r="D6" s="34" t="s">
        <v>42</v>
      </c>
      <c r="E6" s="15" t="s">
        <v>42</v>
      </c>
      <c r="F6" s="19" t="s">
        <v>42</v>
      </c>
    </row>
    <row r="7" spans="1:6" ht="15.75" thickBot="1">
      <c r="A7" s="50">
        <v>1</v>
      </c>
      <c r="B7" s="3">
        <v>2</v>
      </c>
      <c r="C7" s="5">
        <v>4</v>
      </c>
      <c r="D7" s="26"/>
      <c r="E7" s="15">
        <v>6</v>
      </c>
      <c r="F7" s="22"/>
    </row>
    <row r="8" spans="1:6" ht="36.75" customHeight="1" thickBot="1">
      <c r="A8" s="7">
        <v>1</v>
      </c>
      <c r="B8" s="9" t="s">
        <v>7</v>
      </c>
      <c r="C8" s="8">
        <f>C10+C11+C12</f>
        <v>30</v>
      </c>
      <c r="D8" s="24">
        <f>D9+D10+D11+D12</f>
        <v>30</v>
      </c>
      <c r="E8" s="67">
        <f>E10+E11+E12</f>
        <v>0</v>
      </c>
      <c r="F8" s="23">
        <f>F10+F11+F12</f>
        <v>0</v>
      </c>
    </row>
    <row r="9" spans="1:6" ht="15">
      <c r="A9" s="61" t="s">
        <v>8</v>
      </c>
      <c r="B9" s="62" t="s">
        <v>9</v>
      </c>
      <c r="C9" s="63"/>
      <c r="D9" s="63"/>
      <c r="E9" s="63"/>
      <c r="F9" s="63"/>
    </row>
    <row r="10" spans="1:6" ht="15">
      <c r="A10" s="55" t="s">
        <v>10</v>
      </c>
      <c r="B10" s="56" t="s">
        <v>11</v>
      </c>
      <c r="C10" s="55"/>
      <c r="D10" s="55"/>
      <c r="E10" s="60"/>
      <c r="F10" s="60"/>
    </row>
    <row r="11" spans="1:6" ht="15">
      <c r="A11" s="55" t="s">
        <v>12</v>
      </c>
      <c r="B11" s="58" t="s">
        <v>13</v>
      </c>
      <c r="C11" s="55">
        <v>30</v>
      </c>
      <c r="D11" s="55">
        <v>30</v>
      </c>
      <c r="E11" s="55"/>
      <c r="F11" s="55"/>
    </row>
    <row r="12" spans="1:6" ht="15.75" thickBot="1">
      <c r="A12" s="55" t="s">
        <v>14</v>
      </c>
      <c r="B12" s="56" t="s">
        <v>15</v>
      </c>
      <c r="C12" s="55"/>
      <c r="D12" s="55"/>
      <c r="E12" s="55"/>
      <c r="F12" s="55"/>
    </row>
    <row r="13" spans="1:6" ht="15.75" thickBot="1">
      <c r="A13" s="7">
        <v>2</v>
      </c>
      <c r="B13" s="66" t="s">
        <v>16</v>
      </c>
      <c r="C13" s="23">
        <f>C14+C15</f>
        <v>124</v>
      </c>
      <c r="D13" s="24">
        <f>D14+D15</f>
        <v>124</v>
      </c>
      <c r="E13" s="17">
        <f>E14+E15</f>
        <v>0</v>
      </c>
      <c r="F13" s="24">
        <f>F14+F15</f>
        <v>0</v>
      </c>
    </row>
    <row r="14" spans="1:6" ht="15">
      <c r="A14" s="61" t="s">
        <v>17</v>
      </c>
      <c r="B14" s="64" t="s">
        <v>18</v>
      </c>
      <c r="C14" s="65">
        <v>100</v>
      </c>
      <c r="D14" s="65">
        <v>100</v>
      </c>
      <c r="E14" s="65"/>
      <c r="F14" s="61"/>
    </row>
    <row r="15" spans="1:6" ht="26.25" thickBot="1">
      <c r="A15" s="55" t="s">
        <v>19</v>
      </c>
      <c r="B15" s="58" t="s">
        <v>20</v>
      </c>
      <c r="C15" s="59">
        <v>24</v>
      </c>
      <c r="D15" s="57">
        <v>24</v>
      </c>
      <c r="E15" s="57"/>
      <c r="F15" s="55"/>
    </row>
    <row r="16" spans="1:6" ht="26.25" thickBot="1">
      <c r="A16" s="7">
        <v>3</v>
      </c>
      <c r="B16" s="53" t="s">
        <v>21</v>
      </c>
      <c r="C16" s="24">
        <f>C17+C18+C19+C20+C21+C22+C23+C24+C25+C26</f>
        <v>905</v>
      </c>
      <c r="D16" s="24">
        <f>D17+D18+D19+D20+D21+D22+D23+D24+D25</f>
        <v>653</v>
      </c>
      <c r="E16" s="17">
        <f>E17+E18+E19+E21+E25+E24+E23+E22</f>
        <v>0</v>
      </c>
      <c r="F16" s="24">
        <f>F17+F18+F19+F21+F23+F24+F25+F26</f>
        <v>0</v>
      </c>
    </row>
    <row r="17" spans="1:6" ht="25.5">
      <c r="A17" s="73" t="s">
        <v>50</v>
      </c>
      <c r="B17" s="58" t="s">
        <v>23</v>
      </c>
      <c r="C17" s="55">
        <v>328</v>
      </c>
      <c r="D17" s="55">
        <v>328</v>
      </c>
      <c r="E17" s="55"/>
      <c r="F17" s="55"/>
    </row>
    <row r="18" spans="1:6" ht="15">
      <c r="A18" s="73" t="s">
        <v>51</v>
      </c>
      <c r="B18" s="56" t="s">
        <v>24</v>
      </c>
      <c r="C18" s="55">
        <v>64</v>
      </c>
      <c r="D18" s="55">
        <v>64</v>
      </c>
      <c r="E18" s="55"/>
      <c r="F18" s="55"/>
    </row>
    <row r="19" spans="1:6" ht="25.5">
      <c r="A19" s="73" t="s">
        <v>52</v>
      </c>
      <c r="B19" s="58" t="s">
        <v>25</v>
      </c>
      <c r="C19" s="55">
        <v>441</v>
      </c>
      <c r="D19" s="55">
        <v>189</v>
      </c>
      <c r="E19" s="55"/>
      <c r="F19" s="55"/>
    </row>
    <row r="20" spans="1:6" ht="15">
      <c r="A20" s="73" t="s">
        <v>53</v>
      </c>
      <c r="B20" s="58" t="s">
        <v>26</v>
      </c>
      <c r="C20" s="55"/>
      <c r="D20" s="55"/>
      <c r="E20" s="55"/>
      <c r="F20" s="55"/>
    </row>
    <row r="21" spans="1:6" ht="24" customHeight="1">
      <c r="A21" s="73" t="s">
        <v>54</v>
      </c>
      <c r="B21" s="58" t="s">
        <v>27</v>
      </c>
      <c r="C21" s="55"/>
      <c r="D21" s="55"/>
      <c r="E21" s="55"/>
      <c r="F21" s="55"/>
    </row>
    <row r="22" spans="1:6" ht="15">
      <c r="A22" s="73" t="s">
        <v>55</v>
      </c>
      <c r="B22" s="58" t="s">
        <v>28</v>
      </c>
      <c r="C22" s="55"/>
      <c r="D22" s="55"/>
      <c r="E22" s="55"/>
      <c r="F22" s="55"/>
    </row>
    <row r="23" spans="1:6" ht="25.5">
      <c r="A23" s="55" t="s">
        <v>56</v>
      </c>
      <c r="B23" s="58" t="s">
        <v>29</v>
      </c>
      <c r="C23" s="55">
        <v>72</v>
      </c>
      <c r="D23" s="55">
        <v>72</v>
      </c>
      <c r="E23" s="55"/>
      <c r="F23" s="55"/>
    </row>
    <row r="24" spans="1:6" ht="25.5">
      <c r="A24" s="55" t="s">
        <v>57</v>
      </c>
      <c r="B24" s="58" t="s">
        <v>30</v>
      </c>
      <c r="C24" s="55"/>
      <c r="D24" s="55"/>
      <c r="E24" s="55"/>
      <c r="F24" s="55"/>
    </row>
    <row r="25" spans="1:6" ht="15">
      <c r="A25" s="55" t="s">
        <v>58</v>
      </c>
      <c r="B25" s="58" t="s">
        <v>31</v>
      </c>
      <c r="C25" s="55"/>
      <c r="D25" s="55"/>
      <c r="E25" s="55"/>
      <c r="F25" s="55"/>
    </row>
    <row r="26" spans="1:6" ht="15.75" thickBot="1">
      <c r="A26" s="55" t="s">
        <v>59</v>
      </c>
      <c r="B26" s="58" t="s">
        <v>32</v>
      </c>
      <c r="C26" s="56"/>
      <c r="D26" s="56"/>
      <c r="E26" s="56"/>
      <c r="F26" s="56"/>
    </row>
    <row r="27" spans="1:6" ht="15.75" thickBot="1">
      <c r="A27" s="7">
        <v>4</v>
      </c>
      <c r="B27" s="53" t="s">
        <v>33</v>
      </c>
      <c r="C27" s="54">
        <v>0</v>
      </c>
      <c r="D27" s="32"/>
      <c r="E27" s="31" t="s">
        <v>22</v>
      </c>
      <c r="F27" s="32"/>
    </row>
    <row r="28" spans="1:6" ht="18.75" customHeight="1" thickBot="1">
      <c r="A28" s="7">
        <v>5</v>
      </c>
      <c r="B28" s="53" t="s">
        <v>48</v>
      </c>
      <c r="C28" s="24"/>
      <c r="D28" s="24"/>
      <c r="E28" s="17"/>
      <c r="F28" s="24"/>
    </row>
    <row r="29" spans="1:6" ht="26.25" thickBot="1">
      <c r="A29" s="6"/>
      <c r="B29" s="28" t="s">
        <v>34</v>
      </c>
      <c r="C29" s="68">
        <f>C28+C27+C16+C13+C8</f>
        <v>1059</v>
      </c>
      <c r="D29" s="27">
        <f>D28+D27+D13+D16+D8</f>
        <v>807</v>
      </c>
      <c r="E29" s="69">
        <f>E28+E16+E13+E8</f>
        <v>0</v>
      </c>
      <c r="F29" s="25">
        <f>F28+F16+F13+F8</f>
        <v>0</v>
      </c>
    </row>
    <row r="30" spans="1:6" ht="39.75" customHeight="1" thickBot="1">
      <c r="A30" s="7">
        <v>6</v>
      </c>
      <c r="B30" s="14" t="s">
        <v>36</v>
      </c>
      <c r="C30" s="10" t="s">
        <v>22</v>
      </c>
      <c r="D30" s="18"/>
      <c r="E30" s="18" t="s">
        <v>22</v>
      </c>
      <c r="F30" s="20"/>
    </row>
    <row r="31" spans="1:6" ht="30" customHeight="1" thickBot="1">
      <c r="A31" s="50">
        <v>7</v>
      </c>
      <c r="B31" s="2" t="s">
        <v>37</v>
      </c>
      <c r="C31" s="29">
        <v>301</v>
      </c>
      <c r="D31" s="33">
        <v>258</v>
      </c>
      <c r="E31" s="16" t="s">
        <v>22</v>
      </c>
      <c r="F31" s="21"/>
    </row>
    <row r="32" spans="1:6" ht="25.5" customHeight="1" thickBot="1">
      <c r="A32" s="50">
        <v>8</v>
      </c>
      <c r="B32" s="2" t="s">
        <v>38</v>
      </c>
      <c r="C32" s="3" t="s">
        <v>22</v>
      </c>
      <c r="D32" s="30"/>
      <c r="E32" s="35"/>
      <c r="F32" s="35"/>
    </row>
    <row r="33" spans="1:6" ht="35.25" customHeight="1">
      <c r="A33" s="88"/>
      <c r="B33" s="89"/>
      <c r="C33" s="90" t="s">
        <v>35</v>
      </c>
      <c r="D33" s="92" t="s">
        <v>35</v>
      </c>
      <c r="E33" s="94" t="s">
        <v>44</v>
      </c>
      <c r="F33" s="96" t="s">
        <v>44</v>
      </c>
    </row>
    <row r="34" spans="1:6" ht="15.75" thickBot="1">
      <c r="A34" s="88"/>
      <c r="B34" s="89"/>
      <c r="C34" s="91"/>
      <c r="D34" s="93"/>
      <c r="E34" s="95"/>
      <c r="F34" s="97"/>
    </row>
    <row r="35" spans="1:6" ht="24" customHeight="1" thickBot="1">
      <c r="A35" s="52"/>
      <c r="B35" s="11" t="s">
        <v>39</v>
      </c>
      <c r="C35" s="71">
        <f>C29/C31</f>
        <v>3.5182724252491693</v>
      </c>
      <c r="D35" s="72">
        <f>D29/D31</f>
        <v>3.127906976744186</v>
      </c>
      <c r="E35" s="71" t="e">
        <f>E29/E32</f>
        <v>#DIV/0!</v>
      </c>
      <c r="F35" s="71" t="e">
        <f>F29/F32</f>
        <v>#DIV/0!</v>
      </c>
    </row>
    <row r="36" spans="1:4" ht="15">
      <c r="A36" s="1"/>
      <c r="C36" s="70">
        <f>C31*C35</f>
        <v>1059</v>
      </c>
      <c r="D36" s="70">
        <f>D31*D35</f>
        <v>807</v>
      </c>
    </row>
    <row r="37" spans="1:3" ht="15">
      <c r="A37" s="74" t="s">
        <v>49</v>
      </c>
      <c r="B37" s="75"/>
      <c r="C37" s="76">
        <v>45168</v>
      </c>
    </row>
  </sheetData>
  <sheetProtection/>
  <mergeCells count="10">
    <mergeCell ref="C2:D2"/>
    <mergeCell ref="E2:F2"/>
    <mergeCell ref="A4:A5"/>
    <mergeCell ref="B4:B5"/>
    <mergeCell ref="A33:A34"/>
    <mergeCell ref="B33:B34"/>
    <mergeCell ref="C33:C34"/>
    <mergeCell ref="D33:D34"/>
    <mergeCell ref="E33:E34"/>
    <mergeCell ref="F33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2" width="27.8515625" style="0" customWidth="1"/>
    <col min="3" max="3" width="10.7109375" style="0" customWidth="1"/>
    <col min="4" max="4" width="10.28125" style="0" customWidth="1"/>
    <col min="5" max="5" width="13.7109375" style="0" customWidth="1"/>
    <col min="6" max="6" width="11.7109375" style="0" customWidth="1"/>
  </cols>
  <sheetData>
    <row r="1" spans="1:5" ht="15.75" thickBot="1">
      <c r="A1" s="4" t="s">
        <v>1</v>
      </c>
      <c r="E1" s="12" t="s">
        <v>62</v>
      </c>
    </row>
    <row r="2" spans="1:6" ht="15.75" thickBot="1">
      <c r="A2" s="48"/>
      <c r="B2" s="49"/>
      <c r="C2" s="83" t="s">
        <v>45</v>
      </c>
      <c r="D2" s="84"/>
      <c r="E2" s="85" t="s">
        <v>46</v>
      </c>
      <c r="F2" s="84"/>
    </row>
    <row r="3" spans="1:6" ht="30.75" thickBot="1">
      <c r="A3" s="43"/>
      <c r="B3" s="44"/>
      <c r="C3" s="45" t="s">
        <v>47</v>
      </c>
      <c r="D3" s="46" t="s">
        <v>43</v>
      </c>
      <c r="E3" s="47" t="s">
        <v>47</v>
      </c>
      <c r="F3" s="46" t="s">
        <v>43</v>
      </c>
    </row>
    <row r="4" spans="1:6" ht="18" customHeight="1" thickBot="1">
      <c r="A4" s="86" t="s">
        <v>0</v>
      </c>
      <c r="B4" s="86" t="s">
        <v>2</v>
      </c>
      <c r="C4" s="36" t="s">
        <v>3</v>
      </c>
      <c r="D4" s="37" t="s">
        <v>40</v>
      </c>
      <c r="E4" s="38" t="s">
        <v>5</v>
      </c>
      <c r="F4" s="39" t="s">
        <v>41</v>
      </c>
    </row>
    <row r="5" spans="1:6" ht="15.75" thickBot="1">
      <c r="A5" s="87"/>
      <c r="B5" s="87"/>
      <c r="C5" s="40" t="s">
        <v>4</v>
      </c>
      <c r="D5" s="37">
        <v>2023</v>
      </c>
      <c r="E5" s="41" t="s">
        <v>6</v>
      </c>
      <c r="F5" s="42">
        <v>2023</v>
      </c>
    </row>
    <row r="6" spans="1:6" ht="15.75" thickBot="1">
      <c r="A6" s="51"/>
      <c r="B6" s="13"/>
      <c r="C6" s="5" t="s">
        <v>42</v>
      </c>
      <c r="D6" s="34" t="s">
        <v>42</v>
      </c>
      <c r="E6" s="15" t="s">
        <v>42</v>
      </c>
      <c r="F6" s="19" t="s">
        <v>42</v>
      </c>
    </row>
    <row r="7" spans="1:6" ht="15.75" thickBot="1">
      <c r="A7" s="50">
        <v>1</v>
      </c>
      <c r="B7" s="3">
        <v>2</v>
      </c>
      <c r="C7" s="5">
        <v>4</v>
      </c>
      <c r="D7" s="26"/>
      <c r="E7" s="15">
        <v>6</v>
      </c>
      <c r="F7" s="22"/>
    </row>
    <row r="8" spans="1:6" ht="36.75" customHeight="1" thickBot="1">
      <c r="A8" s="7">
        <v>1</v>
      </c>
      <c r="B8" s="9" t="s">
        <v>7</v>
      </c>
      <c r="C8" s="8">
        <f>C10+C11+C12</f>
        <v>2216</v>
      </c>
      <c r="D8" s="24">
        <f>D9+D10+D11+D12</f>
        <v>2216</v>
      </c>
      <c r="E8" s="67">
        <f>E10+E11+E12</f>
        <v>0</v>
      </c>
      <c r="F8" s="23">
        <f>F10+F11+F12</f>
        <v>0</v>
      </c>
    </row>
    <row r="9" spans="1:6" ht="15">
      <c r="A9" s="61" t="s">
        <v>8</v>
      </c>
      <c r="B9" s="62" t="s">
        <v>9</v>
      </c>
      <c r="C9" s="63"/>
      <c r="D9" s="63"/>
      <c r="E9" s="63"/>
      <c r="F9" s="63"/>
    </row>
    <row r="10" spans="1:6" ht="15">
      <c r="A10" s="55" t="s">
        <v>10</v>
      </c>
      <c r="B10" s="56" t="s">
        <v>11</v>
      </c>
      <c r="C10" s="55">
        <v>2008</v>
      </c>
      <c r="D10" s="55">
        <v>2008</v>
      </c>
      <c r="E10" s="60"/>
      <c r="F10" s="60"/>
    </row>
    <row r="11" spans="1:6" ht="15">
      <c r="A11" s="55" t="s">
        <v>12</v>
      </c>
      <c r="B11" s="58" t="s">
        <v>13</v>
      </c>
      <c r="C11" s="55">
        <v>186</v>
      </c>
      <c r="D11" s="55">
        <v>186</v>
      </c>
      <c r="E11" s="55"/>
      <c r="F11" s="55"/>
    </row>
    <row r="12" spans="1:6" ht="15.75" thickBot="1">
      <c r="A12" s="55" t="s">
        <v>14</v>
      </c>
      <c r="B12" s="56" t="s">
        <v>15</v>
      </c>
      <c r="C12" s="55">
        <v>22</v>
      </c>
      <c r="D12" s="55">
        <v>22</v>
      </c>
      <c r="E12" s="55"/>
      <c r="F12" s="55"/>
    </row>
    <row r="13" spans="1:6" ht="15.75" thickBot="1">
      <c r="A13" s="7">
        <v>2</v>
      </c>
      <c r="B13" s="66" t="s">
        <v>16</v>
      </c>
      <c r="C13" s="23">
        <f>C14+C15</f>
        <v>124</v>
      </c>
      <c r="D13" s="24">
        <f>D14+D15</f>
        <v>124</v>
      </c>
      <c r="E13" s="17">
        <f>E14+E15</f>
        <v>0</v>
      </c>
      <c r="F13" s="24">
        <f>F14+F15</f>
        <v>0</v>
      </c>
    </row>
    <row r="14" spans="1:6" ht="15">
      <c r="A14" s="61" t="s">
        <v>17</v>
      </c>
      <c r="B14" s="64" t="s">
        <v>18</v>
      </c>
      <c r="C14" s="65">
        <v>100</v>
      </c>
      <c r="D14" s="65">
        <v>100</v>
      </c>
      <c r="E14" s="65"/>
      <c r="F14" s="61"/>
    </row>
    <row r="15" spans="1:6" ht="26.25" thickBot="1">
      <c r="A15" s="55" t="s">
        <v>19</v>
      </c>
      <c r="B15" s="58" t="s">
        <v>20</v>
      </c>
      <c r="C15" s="59">
        <v>24</v>
      </c>
      <c r="D15" s="57">
        <v>24</v>
      </c>
      <c r="E15" s="57"/>
      <c r="F15" s="55"/>
    </row>
    <row r="16" spans="1:6" ht="26.25" thickBot="1">
      <c r="A16" s="7">
        <v>3</v>
      </c>
      <c r="B16" s="53" t="s">
        <v>21</v>
      </c>
      <c r="C16" s="24">
        <f>C17+C18+C19+C20+C21+C22+C23+C24+C25+C26</f>
        <v>1764</v>
      </c>
      <c r="D16" s="24">
        <f>D17+D18+D19+D20+D21+D22+D23+D24+D25</f>
        <v>1720</v>
      </c>
      <c r="E16" s="17">
        <f>E17+E18+E19+E21+E25+E24+E23+E22</f>
        <v>0</v>
      </c>
      <c r="F16" s="24">
        <f>F17+F18+F19+F21+F23+F24+F25+F26</f>
        <v>0</v>
      </c>
    </row>
    <row r="17" spans="1:6" ht="25.5">
      <c r="A17" s="73" t="s">
        <v>50</v>
      </c>
      <c r="B17" s="58" t="s">
        <v>23</v>
      </c>
      <c r="C17" s="55">
        <v>328</v>
      </c>
      <c r="D17" s="55">
        <v>328</v>
      </c>
      <c r="E17" s="55"/>
      <c r="F17" s="55"/>
    </row>
    <row r="18" spans="1:6" ht="15">
      <c r="A18" s="73" t="s">
        <v>51</v>
      </c>
      <c r="B18" s="56" t="s">
        <v>24</v>
      </c>
      <c r="C18" s="55">
        <v>64</v>
      </c>
      <c r="D18" s="55">
        <v>64</v>
      </c>
      <c r="E18" s="55"/>
      <c r="F18" s="55"/>
    </row>
    <row r="19" spans="1:6" ht="25.5">
      <c r="A19" s="73" t="s">
        <v>52</v>
      </c>
      <c r="B19" s="58" t="s">
        <v>25</v>
      </c>
      <c r="C19" s="55">
        <v>472</v>
      </c>
      <c r="D19" s="55">
        <v>472</v>
      </c>
      <c r="E19" s="55"/>
      <c r="F19" s="55"/>
    </row>
    <row r="20" spans="1:6" ht="15">
      <c r="A20" s="73" t="s">
        <v>53</v>
      </c>
      <c r="B20" s="58" t="s">
        <v>26</v>
      </c>
      <c r="C20" s="55"/>
      <c r="D20" s="55"/>
      <c r="E20" s="55"/>
      <c r="F20" s="55"/>
    </row>
    <row r="21" spans="1:6" ht="24" customHeight="1">
      <c r="A21" s="73" t="s">
        <v>54</v>
      </c>
      <c r="B21" s="58" t="s">
        <v>27</v>
      </c>
      <c r="C21" s="55"/>
      <c r="D21" s="55"/>
      <c r="E21" s="55"/>
      <c r="F21" s="55"/>
    </row>
    <row r="22" spans="1:6" ht="15">
      <c r="A22" s="73" t="s">
        <v>55</v>
      </c>
      <c r="B22" s="58" t="s">
        <v>28</v>
      </c>
      <c r="C22" s="55"/>
      <c r="D22" s="55"/>
      <c r="E22" s="55"/>
      <c r="F22" s="55"/>
    </row>
    <row r="23" spans="1:6" ht="25.5">
      <c r="A23" s="55" t="s">
        <v>56</v>
      </c>
      <c r="B23" s="58" t="s">
        <v>29</v>
      </c>
      <c r="C23" s="55"/>
      <c r="D23" s="55">
        <v>156</v>
      </c>
      <c r="E23" s="55"/>
      <c r="F23" s="55"/>
    </row>
    <row r="24" spans="1:6" ht="25.5">
      <c r="A24" s="55" t="s">
        <v>57</v>
      </c>
      <c r="B24" s="58" t="s">
        <v>30</v>
      </c>
      <c r="C24" s="55"/>
      <c r="D24" s="55"/>
      <c r="E24" s="55"/>
      <c r="F24" s="55"/>
    </row>
    <row r="25" spans="1:6" ht="15">
      <c r="A25" s="55" t="s">
        <v>58</v>
      </c>
      <c r="B25" s="58" t="s">
        <v>31</v>
      </c>
      <c r="C25" s="55">
        <v>900</v>
      </c>
      <c r="D25" s="55">
        <f>636+64</f>
        <v>700</v>
      </c>
      <c r="E25" s="55"/>
      <c r="F25" s="55"/>
    </row>
    <row r="26" spans="1:6" ht="15.75" thickBot="1">
      <c r="A26" s="55" t="s">
        <v>59</v>
      </c>
      <c r="B26" s="58" t="s">
        <v>32</v>
      </c>
      <c r="C26" s="56"/>
      <c r="D26" s="56"/>
      <c r="E26" s="56"/>
      <c r="F26" s="56"/>
    </row>
    <row r="27" spans="1:6" ht="15.75" thickBot="1">
      <c r="A27" s="7">
        <v>4</v>
      </c>
      <c r="B27" s="53" t="s">
        <v>33</v>
      </c>
      <c r="C27" s="54">
        <v>0</v>
      </c>
      <c r="D27" s="32"/>
      <c r="E27" s="31" t="s">
        <v>22</v>
      </c>
      <c r="F27" s="32"/>
    </row>
    <row r="28" spans="1:6" ht="18.75" customHeight="1" thickBot="1">
      <c r="A28" s="7">
        <v>5</v>
      </c>
      <c r="B28" s="53" t="s">
        <v>48</v>
      </c>
      <c r="C28" s="24"/>
      <c r="D28" s="24">
        <v>77</v>
      </c>
      <c r="E28" s="17"/>
      <c r="F28" s="24"/>
    </row>
    <row r="29" spans="1:6" ht="26.25" thickBot="1">
      <c r="A29" s="6"/>
      <c r="B29" s="28" t="s">
        <v>34</v>
      </c>
      <c r="C29" s="68">
        <f>C28+C27+C16+C13+C8</f>
        <v>4104</v>
      </c>
      <c r="D29" s="27">
        <f>D28+D27+D13+D16+D8</f>
        <v>4137</v>
      </c>
      <c r="E29" s="69">
        <f>E28+E16+E13+E8</f>
        <v>0</v>
      </c>
      <c r="F29" s="25">
        <f>F28+F16+F13+F8</f>
        <v>0</v>
      </c>
    </row>
    <row r="30" spans="1:6" ht="39.75" customHeight="1" thickBot="1">
      <c r="A30" s="7">
        <v>6</v>
      </c>
      <c r="B30" s="14" t="s">
        <v>36</v>
      </c>
      <c r="C30" s="10" t="s">
        <v>22</v>
      </c>
      <c r="D30" s="18"/>
      <c r="E30" s="18" t="s">
        <v>22</v>
      </c>
      <c r="F30" s="20"/>
    </row>
    <row r="31" spans="1:6" ht="30" customHeight="1" thickBot="1">
      <c r="A31" s="50">
        <v>7</v>
      </c>
      <c r="B31" s="2" t="s">
        <v>37</v>
      </c>
      <c r="C31" s="29">
        <v>1731</v>
      </c>
      <c r="D31" s="33">
        <v>1530</v>
      </c>
      <c r="E31" s="16" t="s">
        <v>22</v>
      </c>
      <c r="F31" s="21"/>
    </row>
    <row r="32" spans="1:6" ht="25.5" customHeight="1" thickBot="1">
      <c r="A32" s="50">
        <v>8</v>
      </c>
      <c r="B32" s="2" t="s">
        <v>38</v>
      </c>
      <c r="C32" s="3" t="s">
        <v>22</v>
      </c>
      <c r="D32" s="30"/>
      <c r="E32" s="35"/>
      <c r="F32" s="35"/>
    </row>
    <row r="33" spans="1:6" ht="35.25" customHeight="1">
      <c r="A33" s="88"/>
      <c r="B33" s="89"/>
      <c r="C33" s="90" t="s">
        <v>35</v>
      </c>
      <c r="D33" s="92" t="s">
        <v>35</v>
      </c>
      <c r="E33" s="94" t="s">
        <v>44</v>
      </c>
      <c r="F33" s="96" t="s">
        <v>44</v>
      </c>
    </row>
    <row r="34" spans="1:6" ht="15.75" thickBot="1">
      <c r="A34" s="88"/>
      <c r="B34" s="89"/>
      <c r="C34" s="91"/>
      <c r="D34" s="93"/>
      <c r="E34" s="95"/>
      <c r="F34" s="97"/>
    </row>
    <row r="35" spans="1:6" ht="24" customHeight="1" thickBot="1">
      <c r="A35" s="52"/>
      <c r="B35" s="11" t="s">
        <v>39</v>
      </c>
      <c r="C35" s="71">
        <f>C29/C31</f>
        <v>2.3708838821490468</v>
      </c>
      <c r="D35" s="72">
        <f>D29/D31</f>
        <v>2.703921568627451</v>
      </c>
      <c r="E35" s="71" t="e">
        <f>E29/E32</f>
        <v>#DIV/0!</v>
      </c>
      <c r="F35" s="71" t="e">
        <f>F29/F32</f>
        <v>#DIV/0!</v>
      </c>
    </row>
    <row r="36" spans="1:4" ht="15">
      <c r="A36" s="1"/>
      <c r="C36" s="70">
        <f>C31*C35</f>
        <v>4104</v>
      </c>
      <c r="D36" s="70">
        <f>D31*D35</f>
        <v>4137</v>
      </c>
    </row>
    <row r="37" spans="1:3" ht="15">
      <c r="A37" s="74" t="s">
        <v>49</v>
      </c>
      <c r="B37" s="75"/>
      <c r="C37" s="76">
        <v>45168</v>
      </c>
    </row>
  </sheetData>
  <sheetProtection/>
  <mergeCells count="10">
    <mergeCell ref="C2:D2"/>
    <mergeCell ref="E2:F2"/>
    <mergeCell ref="A4:A5"/>
    <mergeCell ref="B4:B5"/>
    <mergeCell ref="A33:A34"/>
    <mergeCell ref="B33:B34"/>
    <mergeCell ref="C33:C34"/>
    <mergeCell ref="D33:D34"/>
    <mergeCell ref="E33:E34"/>
    <mergeCell ref="F33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27.8515625" style="0" customWidth="1"/>
    <col min="3" max="3" width="10.7109375" style="0" customWidth="1"/>
    <col min="4" max="4" width="10.28125" style="0" customWidth="1"/>
    <col min="5" max="5" width="13.7109375" style="0" customWidth="1"/>
    <col min="6" max="6" width="11.7109375" style="0" customWidth="1"/>
  </cols>
  <sheetData>
    <row r="1" spans="1:10" ht="16.5" thickBot="1">
      <c r="A1" s="4" t="s">
        <v>1</v>
      </c>
      <c r="E1" s="12" t="s">
        <v>60</v>
      </c>
      <c r="F1" s="80"/>
      <c r="G1" s="81"/>
      <c r="H1" s="81"/>
      <c r="I1" s="82"/>
      <c r="J1" s="82"/>
    </row>
    <row r="2" spans="1:6" ht="15.75" thickBot="1">
      <c r="A2" s="48"/>
      <c r="B2" s="49"/>
      <c r="C2" s="83" t="s">
        <v>45</v>
      </c>
      <c r="D2" s="84"/>
      <c r="E2" s="85" t="s">
        <v>46</v>
      </c>
      <c r="F2" s="84"/>
    </row>
    <row r="3" spans="1:6" ht="30.75" thickBot="1">
      <c r="A3" s="43"/>
      <c r="B3" s="44"/>
      <c r="C3" s="45" t="s">
        <v>47</v>
      </c>
      <c r="D3" s="46" t="s">
        <v>43</v>
      </c>
      <c r="E3" s="47" t="s">
        <v>47</v>
      </c>
      <c r="F3" s="46" t="s">
        <v>43</v>
      </c>
    </row>
    <row r="4" spans="1:6" ht="18" customHeight="1" thickBot="1">
      <c r="A4" s="86" t="s">
        <v>0</v>
      </c>
      <c r="B4" s="86" t="s">
        <v>2</v>
      </c>
      <c r="C4" s="36" t="s">
        <v>3</v>
      </c>
      <c r="D4" s="37" t="s">
        <v>40</v>
      </c>
      <c r="E4" s="38" t="s">
        <v>5</v>
      </c>
      <c r="F4" s="39" t="s">
        <v>41</v>
      </c>
    </row>
    <row r="5" spans="1:6" ht="15.75" thickBot="1">
      <c r="A5" s="87"/>
      <c r="B5" s="87"/>
      <c r="C5" s="40" t="s">
        <v>4</v>
      </c>
      <c r="D5" s="37">
        <v>2023</v>
      </c>
      <c r="E5" s="41" t="s">
        <v>6</v>
      </c>
      <c r="F5" s="42">
        <v>2023</v>
      </c>
    </row>
    <row r="6" spans="1:6" ht="15.75" thickBot="1">
      <c r="A6" s="78"/>
      <c r="B6" s="13"/>
      <c r="C6" s="5" t="s">
        <v>42</v>
      </c>
      <c r="D6" s="34" t="s">
        <v>42</v>
      </c>
      <c r="E6" s="15" t="s">
        <v>42</v>
      </c>
      <c r="F6" s="19" t="s">
        <v>42</v>
      </c>
    </row>
    <row r="7" spans="1:6" ht="15.75" thickBot="1">
      <c r="A7" s="77">
        <v>1</v>
      </c>
      <c r="B7" s="3">
        <v>2</v>
      </c>
      <c r="C7" s="5">
        <v>4</v>
      </c>
      <c r="D7" s="26"/>
      <c r="E7" s="15">
        <v>6</v>
      </c>
      <c r="F7" s="22"/>
    </row>
    <row r="8" spans="1:6" ht="36.75" customHeight="1" thickBot="1">
      <c r="A8" s="7">
        <v>1</v>
      </c>
      <c r="B8" s="9" t="s">
        <v>7</v>
      </c>
      <c r="C8" s="8">
        <f>C10+C11+C12</f>
        <v>2294</v>
      </c>
      <c r="D8" s="24">
        <f>D9+D10+D11+D12</f>
        <v>2294</v>
      </c>
      <c r="E8" s="67">
        <f>E10+E11+E12</f>
        <v>1644</v>
      </c>
      <c r="F8" s="23">
        <f>F10+F11+F12</f>
        <v>1644</v>
      </c>
    </row>
    <row r="9" spans="1:6" ht="15">
      <c r="A9" s="61" t="s">
        <v>8</v>
      </c>
      <c r="B9" s="62" t="s">
        <v>9</v>
      </c>
      <c r="C9" s="63"/>
      <c r="D9" s="63"/>
      <c r="E9" s="63"/>
      <c r="F9" s="63"/>
    </row>
    <row r="10" spans="1:6" ht="15">
      <c r="A10" s="55" t="s">
        <v>10</v>
      </c>
      <c r="B10" s="56" t="s">
        <v>11</v>
      </c>
      <c r="C10" s="55">
        <v>511</v>
      </c>
      <c r="D10" s="55">
        <v>511</v>
      </c>
      <c r="E10" s="60">
        <v>177</v>
      </c>
      <c r="F10" s="60">
        <f>177</f>
        <v>177</v>
      </c>
    </row>
    <row r="11" spans="1:6" ht="15">
      <c r="A11" s="55" t="s">
        <v>12</v>
      </c>
      <c r="B11" s="58" t="s">
        <v>13</v>
      </c>
      <c r="C11" s="55">
        <v>645</v>
      </c>
      <c r="D11" s="55">
        <v>645</v>
      </c>
      <c r="E11" s="55">
        <v>879</v>
      </c>
      <c r="F11" s="55">
        <v>879</v>
      </c>
    </row>
    <row r="12" spans="1:6" ht="15.75" thickBot="1">
      <c r="A12" s="55" t="s">
        <v>14</v>
      </c>
      <c r="B12" s="56" t="s">
        <v>15</v>
      </c>
      <c r="C12" s="55">
        <v>1138</v>
      </c>
      <c r="D12" s="55">
        <v>1138</v>
      </c>
      <c r="E12" s="55">
        <v>588</v>
      </c>
      <c r="F12" s="55">
        <v>588</v>
      </c>
    </row>
    <row r="13" spans="1:6" ht="15.75" thickBot="1">
      <c r="A13" s="7">
        <v>2</v>
      </c>
      <c r="B13" s="66" t="s">
        <v>16</v>
      </c>
      <c r="C13" s="23">
        <f>C14+C15</f>
        <v>984</v>
      </c>
      <c r="D13" s="24">
        <f>D14+D15</f>
        <v>984</v>
      </c>
      <c r="E13" s="17">
        <f>E14+E15</f>
        <v>2462</v>
      </c>
      <c r="F13" s="24">
        <f>F14+F15</f>
        <v>2462</v>
      </c>
    </row>
    <row r="14" spans="1:6" ht="15">
      <c r="A14" s="61" t="s">
        <v>17</v>
      </c>
      <c r="B14" s="64" t="s">
        <v>18</v>
      </c>
      <c r="C14" s="65">
        <v>796</v>
      </c>
      <c r="D14" s="65">
        <v>796</v>
      </c>
      <c r="E14" s="65">
        <v>1992</v>
      </c>
      <c r="F14" s="61">
        <v>1992</v>
      </c>
    </row>
    <row r="15" spans="1:6" ht="26.25" thickBot="1">
      <c r="A15" s="55" t="s">
        <v>19</v>
      </c>
      <c r="B15" s="58" t="s">
        <v>20</v>
      </c>
      <c r="C15" s="59">
        <v>188</v>
      </c>
      <c r="D15" s="57">
        <v>188</v>
      </c>
      <c r="E15" s="57">
        <v>470</v>
      </c>
      <c r="F15" s="55">
        <v>470</v>
      </c>
    </row>
    <row r="16" spans="1:6" ht="26.25" thickBot="1">
      <c r="A16" s="7">
        <v>3</v>
      </c>
      <c r="B16" s="53" t="s">
        <v>21</v>
      </c>
      <c r="C16" s="24">
        <f>C17+C18+C19+C20+C21+C22+C23+C24+C25+C26</f>
        <v>4969</v>
      </c>
      <c r="D16" s="24">
        <f>D17+D18+D19+D20+D21+D22+D23+D24+D25</f>
        <v>6650</v>
      </c>
      <c r="E16" s="17">
        <f>E17+E18+E19+E21+E25+E24+E23+E22</f>
        <v>7726</v>
      </c>
      <c r="F16" s="24">
        <f>F17+F18+F19+F21+F23+F24+F25+F26</f>
        <v>8853</v>
      </c>
    </row>
    <row r="17" spans="1:6" ht="25.5">
      <c r="A17" s="73" t="s">
        <v>50</v>
      </c>
      <c r="B17" s="58" t="s">
        <v>23</v>
      </c>
      <c r="C17" s="55">
        <v>2941</v>
      </c>
      <c r="D17" s="55">
        <v>2941</v>
      </c>
      <c r="E17" s="55">
        <v>3678</v>
      </c>
      <c r="F17" s="55">
        <v>3678</v>
      </c>
    </row>
    <row r="18" spans="1:6" ht="15">
      <c r="A18" s="73" t="s">
        <v>51</v>
      </c>
      <c r="B18" s="56" t="s">
        <v>24</v>
      </c>
      <c r="C18" s="55">
        <v>29</v>
      </c>
      <c r="D18" s="55">
        <v>29</v>
      </c>
      <c r="E18" s="55">
        <v>17</v>
      </c>
      <c r="F18" s="55"/>
    </row>
    <row r="19" spans="1:6" ht="25.5">
      <c r="A19" s="73" t="s">
        <v>52</v>
      </c>
      <c r="B19" s="58" t="s">
        <v>25</v>
      </c>
      <c r="C19" s="55">
        <v>863</v>
      </c>
      <c r="D19" s="55">
        <v>863</v>
      </c>
      <c r="E19" s="55">
        <v>3372</v>
      </c>
      <c r="F19" s="55">
        <v>3372</v>
      </c>
    </row>
    <row r="20" spans="1:6" ht="15">
      <c r="A20" s="73" t="s">
        <v>53</v>
      </c>
      <c r="B20" s="58" t="s">
        <v>26</v>
      </c>
      <c r="C20" s="55"/>
      <c r="D20" s="55"/>
      <c r="E20" s="55"/>
      <c r="F20" s="55"/>
    </row>
    <row r="21" spans="1:6" ht="24" customHeight="1">
      <c r="A21" s="73" t="s">
        <v>54</v>
      </c>
      <c r="B21" s="58" t="s">
        <v>27</v>
      </c>
      <c r="C21" s="55"/>
      <c r="D21" s="55"/>
      <c r="E21" s="55"/>
      <c r="F21" s="55"/>
    </row>
    <row r="22" spans="1:6" ht="15">
      <c r="A22" s="73" t="s">
        <v>55</v>
      </c>
      <c r="B22" s="58" t="s">
        <v>28</v>
      </c>
      <c r="C22" s="55"/>
      <c r="D22" s="55"/>
      <c r="E22" s="55"/>
      <c r="F22" s="55"/>
    </row>
    <row r="23" spans="1:6" ht="25.5">
      <c r="A23" s="55" t="s">
        <v>56</v>
      </c>
      <c r="B23" s="58" t="s">
        <v>29</v>
      </c>
      <c r="C23" s="55">
        <v>1136</v>
      </c>
      <c r="D23" s="55">
        <v>1136</v>
      </c>
      <c r="E23" s="55">
        <v>659</v>
      </c>
      <c r="F23" s="55">
        <v>659</v>
      </c>
    </row>
    <row r="24" spans="1:6" ht="25.5">
      <c r="A24" s="55" t="s">
        <v>57</v>
      </c>
      <c r="B24" s="58" t="s">
        <v>30</v>
      </c>
      <c r="C24" s="55"/>
      <c r="D24" s="55"/>
      <c r="E24" s="55"/>
      <c r="F24" s="55"/>
    </row>
    <row r="25" spans="1:6" ht="15">
      <c r="A25" s="55" t="s">
        <v>58</v>
      </c>
      <c r="B25" s="58" t="s">
        <v>31</v>
      </c>
      <c r="C25" s="55"/>
      <c r="D25" s="55">
        <v>1681</v>
      </c>
      <c r="E25" s="55"/>
      <c r="F25" s="55">
        <f>250+634+260</f>
        <v>1144</v>
      </c>
    </row>
    <row r="26" spans="1:6" ht="15.75" thickBot="1">
      <c r="A26" s="55" t="s">
        <v>59</v>
      </c>
      <c r="B26" s="58" t="s">
        <v>32</v>
      </c>
      <c r="C26" s="56"/>
      <c r="D26" s="56"/>
      <c r="E26" s="56"/>
      <c r="F26" s="56"/>
    </row>
    <row r="27" spans="1:6" ht="15.75" thickBot="1">
      <c r="A27" s="7">
        <v>4</v>
      </c>
      <c r="B27" s="53" t="s">
        <v>33</v>
      </c>
      <c r="C27" s="54">
        <v>0</v>
      </c>
      <c r="D27" s="32"/>
      <c r="E27" s="31" t="s">
        <v>22</v>
      </c>
      <c r="F27" s="32"/>
    </row>
    <row r="28" spans="1:6" ht="18.75" customHeight="1" thickBot="1">
      <c r="A28" s="7">
        <v>5</v>
      </c>
      <c r="B28" s="53" t="s">
        <v>48</v>
      </c>
      <c r="C28" s="24">
        <v>500</v>
      </c>
      <c r="D28" s="24">
        <v>469</v>
      </c>
      <c r="E28" s="17">
        <v>100</v>
      </c>
      <c r="F28" s="24">
        <v>162</v>
      </c>
    </row>
    <row r="29" spans="1:6" ht="26.25" thickBot="1">
      <c r="A29" s="6"/>
      <c r="B29" s="28" t="s">
        <v>34</v>
      </c>
      <c r="C29" s="68">
        <f>C28+C27+C16+C13+C8</f>
        <v>8747</v>
      </c>
      <c r="D29" s="27">
        <f>D28+D27+D13+D16+D8</f>
        <v>10397</v>
      </c>
      <c r="E29" s="69">
        <f>E28+E16+E13+E8</f>
        <v>11932</v>
      </c>
      <c r="F29" s="25">
        <f>F28+F16+F13+F8</f>
        <v>13121</v>
      </c>
    </row>
    <row r="30" spans="1:6" ht="39.75" customHeight="1" thickBot="1">
      <c r="A30" s="7">
        <v>6</v>
      </c>
      <c r="B30" s="14" t="s">
        <v>36</v>
      </c>
      <c r="C30" s="10" t="s">
        <v>22</v>
      </c>
      <c r="D30" s="18"/>
      <c r="E30" s="18" t="s">
        <v>22</v>
      </c>
      <c r="F30" s="20"/>
    </row>
    <row r="31" spans="1:6" ht="30" customHeight="1" thickBot="1">
      <c r="A31" s="77">
        <v>7</v>
      </c>
      <c r="B31" s="2" t="s">
        <v>37</v>
      </c>
      <c r="C31" s="29">
        <v>6596</v>
      </c>
      <c r="D31" s="33">
        <v>6156</v>
      </c>
      <c r="E31" s="16" t="s">
        <v>22</v>
      </c>
      <c r="F31" s="21"/>
    </row>
    <row r="32" spans="1:6" ht="25.5" customHeight="1" thickBot="1">
      <c r="A32" s="77">
        <v>8</v>
      </c>
      <c r="B32" s="2" t="s">
        <v>38</v>
      </c>
      <c r="C32" s="3" t="s">
        <v>22</v>
      </c>
      <c r="D32" s="30"/>
      <c r="E32" s="35">
        <v>17750</v>
      </c>
      <c r="F32" s="35">
        <v>17108</v>
      </c>
    </row>
    <row r="33" spans="1:6" ht="35.25" customHeight="1">
      <c r="A33" s="88"/>
      <c r="B33" s="89"/>
      <c r="C33" s="90" t="s">
        <v>35</v>
      </c>
      <c r="D33" s="92" t="s">
        <v>35</v>
      </c>
      <c r="E33" s="94" t="s">
        <v>44</v>
      </c>
      <c r="F33" s="96" t="s">
        <v>44</v>
      </c>
    </row>
    <row r="34" spans="1:6" ht="15.75" thickBot="1">
      <c r="A34" s="88"/>
      <c r="B34" s="89"/>
      <c r="C34" s="91"/>
      <c r="D34" s="93"/>
      <c r="E34" s="95"/>
      <c r="F34" s="97"/>
    </row>
    <row r="35" spans="1:6" ht="24" customHeight="1" thickBot="1">
      <c r="A35" s="79"/>
      <c r="B35" s="11" t="s">
        <v>39</v>
      </c>
      <c r="C35" s="71">
        <f>C29/C31</f>
        <v>1.3261067313523347</v>
      </c>
      <c r="D35" s="72">
        <f>D29/D31</f>
        <v>1.6889213775178686</v>
      </c>
      <c r="E35" s="71">
        <f>E29/E32</f>
        <v>0.6722253521126761</v>
      </c>
      <c r="F35" s="71">
        <f>F29/F32</f>
        <v>0.7669511339724105</v>
      </c>
    </row>
    <row r="36" spans="1:4" ht="15">
      <c r="A36" s="1"/>
      <c r="C36" s="70">
        <f>C31*C35</f>
        <v>8747</v>
      </c>
      <c r="D36" s="70">
        <f>D31*D35</f>
        <v>10397</v>
      </c>
    </row>
    <row r="37" spans="1:3" ht="15">
      <c r="A37" s="74" t="s">
        <v>49</v>
      </c>
      <c r="B37" s="75"/>
      <c r="C37" s="76">
        <v>45168</v>
      </c>
    </row>
  </sheetData>
  <sheetProtection/>
  <mergeCells count="10">
    <mergeCell ref="C2:D2"/>
    <mergeCell ref="E2:F2"/>
    <mergeCell ref="A4:A5"/>
    <mergeCell ref="B4:B5"/>
    <mergeCell ref="A33:A34"/>
    <mergeCell ref="B33:B34"/>
    <mergeCell ref="C33:C34"/>
    <mergeCell ref="D33:D34"/>
    <mergeCell ref="E33:E34"/>
    <mergeCell ref="F33:F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</dc:creator>
  <cp:keywords/>
  <dc:description/>
  <cp:lastModifiedBy>Daiga Naroga</cp:lastModifiedBy>
  <cp:lastPrinted>2023-08-30T12:18:27Z</cp:lastPrinted>
  <dcterms:created xsi:type="dcterms:W3CDTF">2018-05-14T07:15:05Z</dcterms:created>
  <dcterms:modified xsi:type="dcterms:W3CDTF">2023-09-12T11:02:12Z</dcterms:modified>
  <cp:category/>
  <cp:version/>
  <cp:contentType/>
  <cp:contentStatus/>
</cp:coreProperties>
</file>